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<sst xmlns="http://schemas.openxmlformats.org/spreadsheetml/2006/main" count="322" uniqueCount="121">
  <si>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</si>
  <si>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</si>
  <si>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</si>
  <si>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</si>
  <si>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</si>
  <si>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</si>
  <si>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</si>
  <si>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</si>
  <si>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</si>
  <si>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</si>
  <si>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</si>
  <si>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</si>
  <si>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</si>
  <si>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</si>
  <si>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</si>
  <si>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</si>
  <si>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</si>
  <si>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</si>
  <si>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</si>
  <si>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</si>
  <si>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</si>
  <si>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</si>
  <si>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</si>
  <si>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</si>
  <si>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</si>
  <si>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</si>
  <si>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</si>
  <si>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</si>
  <si>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</si>
  <si>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</si>
  <si>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</si>
  <si>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</si>
  <si>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</si>
  <si>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</si>
  <si>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</si>
  <si>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</si>
  <si>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</si>
  <si>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</si>
  <si>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</si>
  <si>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</si>
  <si>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</si>
  <si>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</si>
  <si>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3471</t>
  </si>
  <si>
    <t xml:space="preserve">אל על מסלול מניית   </t>
  </si>
  <si>
    <t xml:space="preserve">נספח 1 </t>
  </si>
  <si>
    <t>1526</t>
  </si>
  <si>
    <t>מספר אישור אוצר</t>
  </si>
  <si>
    <t>2019-12-31</t>
  </si>
  <si>
    <t>תאריך נכונות דו"ח</t>
  </si>
  <si>
    <t>570011767-00000000000206-1526-000</t>
  </si>
  <si>
    <t>קידוד קופה</t>
  </si>
  <si>
    <t>2020-01-22</t>
  </si>
  <si>
    <t>14:08:42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</si>
  <si>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</si>
  <si>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</si>
  <si>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</si>
  <si>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</si>
  <si>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</si>
  <si>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</si>
  <si>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זרים</t>
  </si>
  <si>
    <t>פועלים סהר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</si>
  <si>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</si>
  <si>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</si>
  <si>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</si>
  <si>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</si>
  <si>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</si>
  <si>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</si>
  <si>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</si>
  <si>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</si>
  <si>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</si>
  <si>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</si>
  <si>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</si>
  <si>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</si>
  <si>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</si>
  <si>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</si>
  <si>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</si>
  <si>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</si>
  <si>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</si>
  <si>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</si>
  <si>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</si>
  <si>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</si>
  <si>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</si>
  <si>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</si>
  <si>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</si>
  <si>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</si>
  <si>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</si>
  <si>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</si>
  <si>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</si>
  <si>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</si>
  <si>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</si>
  <si>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 xml:space="preserve">AMUNDI INVESTMENT </t>
  </si>
  <si>
    <t>KRANESHARES BOSERA MSCI</t>
  </si>
  <si>
    <t>etfmg prime mobile</t>
  </si>
  <si>
    <t>SOURCE INVESTMENT MANAGEMENT</t>
  </si>
  <si>
    <t>CHINA ASSET MANAGEMENT</t>
  </si>
  <si>
    <t>MARKET VECTORS ETF</t>
  </si>
  <si>
    <t>BLACKROCK FUND ADVISORS</t>
  </si>
  <si>
    <t>GUGGENHEIM FUNDS</t>
  </si>
  <si>
    <t>STATE STREET GLOBAL ADVISORS</t>
  </si>
  <si>
    <t>VANGUARD GROUP</t>
  </si>
  <si>
    <t>POWER SHARES CAPITAL MANAGAMENT</t>
  </si>
  <si>
    <t>INDEXCHANGE INVESTMENT AG/GERMANY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</si>
  <si>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</si>
  <si>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</si>
  <si>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</si>
  <si>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</si>
  <si>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</si>
  <si>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</si>
  <si>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WISDOMTREE</t>
  </si>
  <si>
    <t>LYXOR</t>
  </si>
  <si>
    <t>סך החזר בגין תעודות סל</t>
  </si>
  <si>
    <t>סך הכל עמלות ניהול חיצוני</t>
  </si>
  <si>
    <t>סך נכסים לסוף שנה קודמת</t>
  </si>
  <si>
    <t>נספח 3</t>
  </si>
  <si>
    <t>קסם מדדים נהול קרנות נאמנות</t>
  </si>
  <si>
    <t>הראל קרנות מדד</t>
  </si>
  <si>
    <t>(עירית תל אביב) OPP קרן השקעה אלפא</t>
  </si>
  <si>
    <t>קרן נוקד לונג</t>
  </si>
  <si>
    <t>קרן נוקד מניות</t>
  </si>
  <si>
    <t>קרן השקעה ORCA</t>
  </si>
  <si>
    <t>אחרות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</si>
</sst>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0.0000"/>
    <numFmt numFmtId="166" formatCode="0.000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0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tabSelected="1" zoomScalePageLayoutView="0" workbookViewId="0" topLeftCell="A22">
      <selection activeCell="B44" sqref="B44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12">
        <f>+D12</f>
        <v>5.6530000000000005</v>
      </c>
      <c r="E10" s="2" t="s">
        <v>5</v>
      </c>
      <c r="F10" s="2" t="s">
        <v>4</v>
      </c>
    </row>
    <row r="11" spans="4:6" ht="12.75">
      <c r="D11" s="4">
        <v>0</v>
      </c>
      <c r="E11" s="3" t="s">
        <v>6</v>
      </c>
      <c r="F11" s="3" t="s">
        <v>0</v>
      </c>
    </row>
    <row r="12" spans="4:6" ht="12.75">
      <c r="D12" s="4">
        <f>6.133-D16</f>
        <v>5.6530000000000005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12">
        <f>+D16</f>
        <v>0.48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v>0.48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12">
        <f>+D20</f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12">
        <f>SUM(D25:D33)</f>
        <v>20.002</v>
      </c>
      <c r="E24" s="2" t="s">
        <v>19</v>
      </c>
      <c r="F24" s="2" t="s">
        <v>18</v>
      </c>
    </row>
    <row r="25" spans="4:6" ht="12.75">
      <c r="D25" s="4">
        <f>+'נספח 3'!D16</f>
        <v>7.2909999999999995</v>
      </c>
      <c r="E25" s="3" t="s">
        <v>20</v>
      </c>
      <c r="F25" s="3" t="s">
        <v>0</v>
      </c>
    </row>
    <row r="26" spans="4:6" ht="12.75">
      <c r="D26" s="4">
        <v>0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f>+'נספח 3'!D31+'נספח 3'!D32</f>
        <v>0.4</v>
      </c>
      <c r="E29" s="3" t="s">
        <v>24</v>
      </c>
      <c r="F29" s="3" t="s">
        <v>0</v>
      </c>
    </row>
    <row r="30" spans="4:6" ht="12.75">
      <c r="D30" s="4">
        <f>+'נספח 3'!D33</f>
        <v>12.69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0</v>
      </c>
      <c r="E32" s="3" t="s">
        <v>27</v>
      </c>
      <c r="F32" s="3" t="s">
        <v>0</v>
      </c>
    </row>
    <row r="33" spans="4:6" ht="12.75">
      <c r="D33" s="4">
        <f>+'נספח 3'!D56</f>
        <v>-0.379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+D24+D12+D16</f>
        <v>26.135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4">
        <v>0.13425963216539133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4">
        <f>D39/(+D47/2+16436/2)*100</f>
        <v>0.17542623170895422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13360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51</v>
      </c>
      <c r="H51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0"/>
  <sheetViews>
    <sheetView zoomScalePageLayoutView="0" workbookViewId="0" topLeftCell="A2">
      <selection activeCell="A20" sqref="A20:IV20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75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53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56</v>
      </c>
      <c r="F10" s="2" t="s">
        <v>55</v>
      </c>
    </row>
    <row r="11" spans="4:6" ht="12.75">
      <c r="D11" s="3" t="s">
        <v>0</v>
      </c>
      <c r="E11" s="3" t="s">
        <v>0</v>
      </c>
      <c r="F11" s="3" t="s">
        <v>57</v>
      </c>
    </row>
    <row r="12" spans="4:6" ht="12.75">
      <c r="D12" s="3" t="s">
        <v>0</v>
      </c>
      <c r="E12" s="3" t="s">
        <v>0</v>
      </c>
      <c r="F12" s="3" t="s">
        <v>58</v>
      </c>
    </row>
    <row r="13" spans="4:6" ht="12.75">
      <c r="D13" s="8">
        <v>4.56</v>
      </c>
      <c r="E13" s="5" t="s">
        <v>59</v>
      </c>
      <c r="F13" s="5" t="s">
        <v>0</v>
      </c>
    </row>
    <row r="14" spans="4:6" ht="12.75">
      <c r="D14" s="8">
        <f>+D15-D13</f>
        <v>1.0930000000000009</v>
      </c>
      <c r="E14" s="5" t="s">
        <v>60</v>
      </c>
      <c r="F14" s="5" t="s">
        <v>0</v>
      </c>
    </row>
    <row r="15" spans="4:6" ht="12.75">
      <c r="D15" s="6">
        <f>+'נספח 1 '!D12</f>
        <v>5.6530000000000005</v>
      </c>
      <c r="E15" s="2" t="s">
        <v>0</v>
      </c>
      <c r="F15" s="2" t="s">
        <v>61</v>
      </c>
    </row>
    <row r="16" spans="4:6" ht="12.75">
      <c r="D16" s="5" t="s">
        <v>0</v>
      </c>
      <c r="E16" s="5" t="s">
        <v>0</v>
      </c>
      <c r="F16" s="5" t="s">
        <v>0</v>
      </c>
    </row>
    <row r="17" spans="4:6" ht="12.75">
      <c r="D17" s="2" t="s">
        <v>0</v>
      </c>
      <c r="E17" s="2" t="s">
        <v>0</v>
      </c>
      <c r="F17" s="2" t="s">
        <v>62</v>
      </c>
    </row>
    <row r="18" spans="4:6" ht="12.75">
      <c r="D18" s="3" t="s">
        <v>0</v>
      </c>
      <c r="E18" s="3" t="s">
        <v>0</v>
      </c>
      <c r="F18" s="3" t="s">
        <v>57</v>
      </c>
    </row>
    <row r="19" spans="4:6" ht="12.75">
      <c r="D19" s="3" t="s">
        <v>0</v>
      </c>
      <c r="E19" s="3" t="s">
        <v>0</v>
      </c>
      <c r="F19" s="3" t="s">
        <v>58</v>
      </c>
    </row>
    <row r="20" spans="4:6" ht="12.75">
      <c r="D20" s="8">
        <v>0.48</v>
      </c>
      <c r="E20" s="5" t="s">
        <v>60</v>
      </c>
      <c r="F20" s="5" t="s">
        <v>0</v>
      </c>
    </row>
    <row r="21" spans="4:6" ht="12.75">
      <c r="D21" s="6">
        <v>0.48</v>
      </c>
      <c r="E21" s="2" t="s">
        <v>0</v>
      </c>
      <c r="F21" s="2" t="s">
        <v>63</v>
      </c>
    </row>
    <row r="22" spans="4:6" ht="12.75">
      <c r="D22" s="5" t="s">
        <v>0</v>
      </c>
      <c r="E22" s="5" t="s">
        <v>0</v>
      </c>
      <c r="F22" s="5" t="s">
        <v>0</v>
      </c>
    </row>
    <row r="23" spans="4:6" ht="12.75">
      <c r="D23" s="2" t="s">
        <v>0</v>
      </c>
      <c r="E23" s="2" t="s">
        <v>65</v>
      </c>
      <c r="F23" s="2" t="s">
        <v>64</v>
      </c>
    </row>
    <row r="24" spans="4:6" ht="12.75">
      <c r="D24" s="6"/>
      <c r="E24" s="2" t="s">
        <v>67</v>
      </c>
      <c r="F24" s="2" t="s">
        <v>66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0</v>
      </c>
      <c r="F26" s="2" t="s">
        <v>68</v>
      </c>
    </row>
    <row r="27" spans="4:6" ht="12.75">
      <c r="D27" s="6">
        <v>0</v>
      </c>
      <c r="E27" s="2" t="s">
        <v>0</v>
      </c>
      <c r="F27" s="2" t="s">
        <v>69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70</v>
      </c>
    </row>
    <row r="30" spans="4:6" ht="12.75">
      <c r="D30" s="6">
        <v>0</v>
      </c>
      <c r="E30" s="2" t="s">
        <v>0</v>
      </c>
      <c r="F30" s="2" t="s">
        <v>71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0</v>
      </c>
      <c r="F32" s="2" t="s">
        <v>72</v>
      </c>
    </row>
    <row r="33" spans="4:6" ht="12.75">
      <c r="D33" s="6">
        <v>0</v>
      </c>
      <c r="E33" s="2" t="s">
        <v>0</v>
      </c>
      <c r="F33" s="2" t="s">
        <v>73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6">
        <f>+D21+D15</f>
        <v>6.133000000000001</v>
      </c>
      <c r="E35" s="2" t="s">
        <v>0</v>
      </c>
      <c r="F35" s="2" t="s">
        <v>74</v>
      </c>
    </row>
    <row r="36" spans="4:6" ht="12.75">
      <c r="D36" s="6">
        <f>+'נספח 1 '!D47</f>
        <v>13360</v>
      </c>
      <c r="E36" s="2" t="s">
        <v>0</v>
      </c>
      <c r="F36" s="2" t="s">
        <v>41</v>
      </c>
    </row>
    <row r="40" spans="5:8" ht="12.75">
      <c r="E40" s="7" t="s">
        <v>0</v>
      </c>
      <c r="F40" s="7" t="s">
        <v>51</v>
      </c>
      <c r="H40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63"/>
  <sheetViews>
    <sheetView zoomScalePageLayoutView="0" workbookViewId="0" topLeftCell="A45">
      <selection activeCell="E35" sqref="E35"/>
    </sheetView>
  </sheetViews>
  <sheetFormatPr defaultColWidth="9.140625" defaultRowHeight="12.75"/>
  <cols>
    <col min="4" max="4" width="12.00390625" style="0" bestFit="1" customWidth="1"/>
    <col min="5" max="5" width="35.00390625" style="0" bestFit="1" customWidth="1"/>
    <col min="6" max="6" width="40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113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76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77</v>
      </c>
    </row>
    <row r="11" spans="4:6" ht="12.75">
      <c r="D11" s="10">
        <v>2.082</v>
      </c>
      <c r="E11" s="9" t="s">
        <v>116</v>
      </c>
      <c r="F11" s="9"/>
    </row>
    <row r="12" spans="4:6" ht="12.75">
      <c r="D12" s="10">
        <v>0.961</v>
      </c>
      <c r="E12" s="9" t="s">
        <v>117</v>
      </c>
      <c r="F12" s="9"/>
    </row>
    <row r="13" spans="4:6" ht="12.75">
      <c r="D13" s="10">
        <v>2.631</v>
      </c>
      <c r="E13" s="9" t="s">
        <v>118</v>
      </c>
      <c r="F13" s="9"/>
    </row>
    <row r="14" spans="4:6" ht="12.75">
      <c r="D14" s="10">
        <v>1.178</v>
      </c>
      <c r="E14" s="9" t="s">
        <v>119</v>
      </c>
      <c r="F14" s="9"/>
    </row>
    <row r="15" spans="4:6" ht="12.75">
      <c r="D15" s="10">
        <v>0.439</v>
      </c>
      <c r="E15" s="9" t="s">
        <v>120</v>
      </c>
      <c r="F15" s="9"/>
    </row>
    <row r="16" spans="4:6" ht="12.75">
      <c r="D16" s="6">
        <f>SUM(D11:D15)</f>
        <v>7.2909999999999995</v>
      </c>
      <c r="E16" s="2" t="s">
        <v>0</v>
      </c>
      <c r="F16" s="2" t="s">
        <v>78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0</v>
      </c>
      <c r="F18" s="2" t="s">
        <v>79</v>
      </c>
    </row>
    <row r="19" spans="4:6" ht="12.75">
      <c r="D19" s="6">
        <v>0</v>
      </c>
      <c r="E19" s="2" t="s">
        <v>0</v>
      </c>
      <c r="F19" s="2" t="s">
        <v>80</v>
      </c>
    </row>
    <row r="20" spans="4:6" ht="12.75">
      <c r="D20" s="5" t="s">
        <v>0</v>
      </c>
      <c r="E20" s="5" t="s">
        <v>0</v>
      </c>
      <c r="F20" s="5" t="s">
        <v>0</v>
      </c>
    </row>
    <row r="21" spans="4:6" ht="12.75">
      <c r="D21" s="2" t="s">
        <v>0</v>
      </c>
      <c r="E21" s="2" t="s">
        <v>0</v>
      </c>
      <c r="F21" s="2" t="s">
        <v>81</v>
      </c>
    </row>
    <row r="22" spans="4:6" ht="12.75">
      <c r="D22" s="6">
        <v>0</v>
      </c>
      <c r="E22" s="2" t="s">
        <v>0</v>
      </c>
      <c r="F22" s="2" t="s">
        <v>82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0</v>
      </c>
      <c r="F24" s="2" t="s">
        <v>83</v>
      </c>
    </row>
    <row r="25" spans="4:6" ht="12.75">
      <c r="D25" s="3" t="s">
        <v>0</v>
      </c>
      <c r="E25" s="3" t="s">
        <v>0</v>
      </c>
      <c r="F25" s="3" t="s">
        <v>84</v>
      </c>
    </row>
    <row r="26" spans="4:6" ht="12.75">
      <c r="D26" s="3" t="s">
        <v>0</v>
      </c>
      <c r="E26" s="3" t="s">
        <v>0</v>
      </c>
      <c r="F26" s="3" t="s">
        <v>85</v>
      </c>
    </row>
    <row r="27" spans="4:6" ht="12.75">
      <c r="D27" s="6">
        <v>0</v>
      </c>
      <c r="E27" s="2" t="s">
        <v>0</v>
      </c>
      <c r="F27" s="2" t="s">
        <v>86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87</v>
      </c>
    </row>
    <row r="30" spans="4:6" ht="12.75">
      <c r="D30" s="11">
        <f>SUM(D31:D32)</f>
        <v>0.4</v>
      </c>
      <c r="E30" s="3" t="s">
        <v>0</v>
      </c>
      <c r="F30" s="3" t="s">
        <v>88</v>
      </c>
    </row>
    <row r="31" spans="4:6" ht="12.75">
      <c r="D31" s="8">
        <v>0.25</v>
      </c>
      <c r="E31" s="5" t="s">
        <v>114</v>
      </c>
      <c r="F31" s="5" t="s">
        <v>0</v>
      </c>
    </row>
    <row r="32" spans="4:6" ht="12.75">
      <c r="D32" s="8">
        <v>0.15</v>
      </c>
      <c r="E32" s="5" t="s">
        <v>115</v>
      </c>
      <c r="F32" s="5"/>
    </row>
    <row r="33" spans="4:6" ht="12.75">
      <c r="D33" s="11">
        <f>SUM(D34:D54)</f>
        <v>12.69</v>
      </c>
      <c r="E33" s="3" t="s">
        <v>0</v>
      </c>
      <c r="F33" s="3" t="s">
        <v>89</v>
      </c>
    </row>
    <row r="34" spans="4:6" ht="12.75">
      <c r="D34" s="8">
        <v>0.94</v>
      </c>
      <c r="E34" s="5" t="s">
        <v>120</v>
      </c>
      <c r="F34" s="5" t="s">
        <v>0</v>
      </c>
    </row>
    <row r="35" spans="4:6" ht="12.75">
      <c r="D35" s="8">
        <v>0.07</v>
      </c>
      <c r="E35" s="5" t="s">
        <v>90</v>
      </c>
      <c r="F35" s="5" t="s">
        <v>0</v>
      </c>
    </row>
    <row r="36" spans="4:6" ht="12.75">
      <c r="D36" s="8">
        <v>0.98</v>
      </c>
      <c r="E36" s="5" t="s">
        <v>91</v>
      </c>
      <c r="F36" s="5" t="s">
        <v>0</v>
      </c>
    </row>
    <row r="37" spans="4:6" ht="12.75">
      <c r="D37" s="8">
        <v>0.45</v>
      </c>
      <c r="E37" s="5" t="s">
        <v>92</v>
      </c>
      <c r="F37" s="5" t="s">
        <v>0</v>
      </c>
    </row>
    <row r="38" spans="4:6" ht="12.75">
      <c r="D38" s="8">
        <v>0.41</v>
      </c>
      <c r="E38" s="5" t="s">
        <v>93</v>
      </c>
      <c r="F38" s="5" t="s">
        <v>0</v>
      </c>
    </row>
    <row r="39" spans="4:6" ht="12.75">
      <c r="D39" s="8">
        <v>0.18</v>
      </c>
      <c r="E39" s="5" t="s">
        <v>94</v>
      </c>
      <c r="F39" s="5" t="s">
        <v>0</v>
      </c>
    </row>
    <row r="40" spans="4:6" ht="12.75">
      <c r="D40" s="8">
        <v>0.11</v>
      </c>
      <c r="E40" s="5" t="s">
        <v>95</v>
      </c>
      <c r="F40" s="5" t="s">
        <v>0</v>
      </c>
    </row>
    <row r="41" spans="4:6" ht="12.75">
      <c r="D41" s="8">
        <v>0.67</v>
      </c>
      <c r="E41" s="5" t="s">
        <v>96</v>
      </c>
      <c r="F41" s="5" t="s">
        <v>0</v>
      </c>
    </row>
    <row r="42" spans="4:6" ht="12.75">
      <c r="D42" s="8">
        <v>0.48</v>
      </c>
      <c r="E42" s="5" t="s">
        <v>97</v>
      </c>
      <c r="F42" s="5" t="s">
        <v>0</v>
      </c>
    </row>
    <row r="43" spans="4:6" ht="12.75">
      <c r="D43" s="8">
        <v>0.03</v>
      </c>
      <c r="E43" s="5" t="s">
        <v>98</v>
      </c>
      <c r="F43" s="5" t="s">
        <v>0</v>
      </c>
    </row>
    <row r="44" spans="4:6" ht="12.75">
      <c r="D44" s="8">
        <v>0.45</v>
      </c>
      <c r="E44" s="5" t="s">
        <v>99</v>
      </c>
      <c r="F44" s="5" t="s">
        <v>0</v>
      </c>
    </row>
    <row r="45" spans="4:6" ht="12.75">
      <c r="D45" s="8">
        <v>0.77</v>
      </c>
      <c r="E45" s="5" t="s">
        <v>100</v>
      </c>
      <c r="F45" s="5" t="s">
        <v>0</v>
      </c>
    </row>
    <row r="46" spans="4:6" ht="12.75">
      <c r="D46" s="8">
        <v>0.14</v>
      </c>
      <c r="E46" s="5" t="s">
        <v>101</v>
      </c>
      <c r="F46" s="5" t="s">
        <v>0</v>
      </c>
    </row>
    <row r="47" spans="4:6" ht="12.75">
      <c r="D47" s="8">
        <v>0.96</v>
      </c>
      <c r="E47" s="5" t="s">
        <v>102</v>
      </c>
      <c r="F47" s="5" t="s">
        <v>0</v>
      </c>
    </row>
    <row r="48" spans="4:6" ht="12.75">
      <c r="D48" s="8">
        <v>0.68</v>
      </c>
      <c r="E48" s="5" t="s">
        <v>103</v>
      </c>
      <c r="F48" s="5" t="s">
        <v>0</v>
      </c>
    </row>
    <row r="49" spans="4:6" ht="12.75">
      <c r="D49" s="8">
        <v>1.07</v>
      </c>
      <c r="E49" s="5" t="s">
        <v>104</v>
      </c>
      <c r="F49" s="5" t="s">
        <v>0</v>
      </c>
    </row>
    <row r="50" spans="4:6" ht="12.75">
      <c r="D50" s="8">
        <v>0.36</v>
      </c>
      <c r="E50" s="5" t="s">
        <v>105</v>
      </c>
      <c r="F50" s="5" t="s">
        <v>0</v>
      </c>
    </row>
    <row r="51" spans="4:6" ht="12.75">
      <c r="D51" s="8">
        <v>1.52</v>
      </c>
      <c r="E51" s="5" t="s">
        <v>106</v>
      </c>
      <c r="F51" s="5" t="s">
        <v>0</v>
      </c>
    </row>
    <row r="52" spans="4:6" ht="12.75">
      <c r="D52" s="8">
        <v>0.51</v>
      </c>
      <c r="E52" s="5" t="s">
        <v>107</v>
      </c>
      <c r="F52" s="5" t="s">
        <v>0</v>
      </c>
    </row>
    <row r="53" spans="4:6" ht="12.75">
      <c r="D53" s="8">
        <v>1.83</v>
      </c>
      <c r="E53" s="5" t="s">
        <v>108</v>
      </c>
      <c r="F53" s="5" t="s">
        <v>0</v>
      </c>
    </row>
    <row r="54" spans="4:6" ht="12.75">
      <c r="D54" s="8">
        <v>0.08</v>
      </c>
      <c r="E54" s="5" t="s">
        <v>109</v>
      </c>
      <c r="F54" s="5" t="s">
        <v>0</v>
      </c>
    </row>
    <row r="55" spans="4:6" ht="12.75">
      <c r="D55" s="5" t="s">
        <v>0</v>
      </c>
      <c r="E55" s="5" t="s">
        <v>0</v>
      </c>
      <c r="F55" s="5" t="s">
        <v>0</v>
      </c>
    </row>
    <row r="56" spans="4:6" ht="12.75">
      <c r="D56" s="6">
        <v>-0.379</v>
      </c>
      <c r="E56" s="2" t="s">
        <v>0</v>
      </c>
      <c r="F56" s="2" t="s">
        <v>110</v>
      </c>
    </row>
    <row r="57" spans="4:6" ht="12.75">
      <c r="D57" s="5" t="s">
        <v>0</v>
      </c>
      <c r="E57" s="5" t="s">
        <v>0</v>
      </c>
      <c r="F57" s="5" t="s">
        <v>0</v>
      </c>
    </row>
    <row r="58" spans="4:6" ht="12.75">
      <c r="D58" s="6">
        <f>12.71+D16</f>
        <v>20.001</v>
      </c>
      <c r="E58" s="2" t="s">
        <v>0</v>
      </c>
      <c r="F58" s="2" t="s">
        <v>111</v>
      </c>
    </row>
    <row r="59" spans="4:6" ht="12.75">
      <c r="D59" s="6">
        <f>+'נספח 1 '!D47</f>
        <v>13360</v>
      </c>
      <c r="E59" s="2" t="s">
        <v>0</v>
      </c>
      <c r="F59" s="2" t="s">
        <v>112</v>
      </c>
    </row>
    <row r="63" spans="5:8" ht="12.75">
      <c r="E63" s="7" t="s">
        <v>0</v>
      </c>
      <c r="F63" s="7" t="s">
        <v>51</v>
      </c>
      <c r="H63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Shoshana Vitman</cp:lastModifiedBy>
  <dcterms:modified xsi:type="dcterms:W3CDTF">2020-03-12T14:11:06Z</dcterms:modified>
  <cp:category/>
  <cp:version/>
  <cp:contentType/>
  <cp:contentStatus/>
</cp:coreProperties>
</file>