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<sst xmlns="http://schemas.openxmlformats.org/spreadsheetml/2006/main" count="323" uniqueCount="121">
  <si>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</si>
  <si>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</si>
  <si>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</si>
  <si>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</si>
  <si>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</si>
  <si>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</si>
  <si>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</si>
  <si>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</si>
  <si>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</si>
  <si>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</si>
  <si>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</si>
  <si>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</si>
  <si>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</si>
  <si>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</si>
  <si>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</si>
  <si>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</si>
  <si>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</si>
  <si>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</si>
  <si>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</si>
  <si>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</si>
  <si>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</si>
  <si>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</si>
  <si>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</si>
  <si>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</si>
  <si>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</si>
  <si>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</si>
  <si>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</si>
  <si>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</si>
  <si>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</si>
  <si>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</si>
  <si>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</si>
  <si>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</si>
  <si>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</si>
  <si>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</si>
  <si>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</si>
  <si>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</si>
  <si>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</si>
  <si>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</si>
  <si>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</si>
  <si>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</si>
  <si>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</si>
  <si>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</si>
  <si>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5341</t>
  </si>
  <si>
    <t>אל על מסל. חכם עד 50</t>
  </si>
  <si>
    <t xml:space="preserve">נספח 1 </t>
  </si>
  <si>
    <t>9755</t>
  </si>
  <si>
    <t>מספר אישור אוצר</t>
  </si>
  <si>
    <t>2019-12-31</t>
  </si>
  <si>
    <t>תאריך נכונות דו"ח</t>
  </si>
  <si>
    <t>570011767-00000000000206-9755-000</t>
  </si>
  <si>
    <t>קידוד קופה</t>
  </si>
  <si>
    <t>2020-01-22</t>
  </si>
  <si>
    <t>14:08:47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</si>
  <si>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</si>
  <si>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</si>
  <si>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</si>
  <si>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</si>
  <si>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</si>
  <si>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</si>
  <si>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זרים</t>
  </si>
  <si>
    <t>פועלים סהר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</si>
  <si>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</si>
  <si>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</si>
  <si>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</si>
  <si>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</si>
  <si>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</si>
  <si>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</si>
  <si>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</si>
  <si>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</si>
  <si>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</si>
  <si>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</si>
  <si>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</si>
  <si>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</si>
  <si>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</si>
  <si>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</si>
  <si>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</si>
  <si>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</si>
  <si>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</si>
  <si>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</si>
  <si>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</si>
  <si>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</si>
  <si>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</si>
  <si>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</si>
  <si>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</si>
  <si>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</si>
  <si>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</si>
  <si>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ASHMORE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</si>
  <si>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</si>
  <si>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</si>
  <si>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</si>
  <si>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</si>
  <si>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</si>
  <si>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הראל קרנות מדד</t>
  </si>
  <si>
    <t>תעודת סל זרה</t>
  </si>
  <si>
    <t xml:space="preserve">AMUNDI INVESTMENT </t>
  </si>
  <si>
    <t>KRANESHARES BOSERA MSCI</t>
  </si>
  <si>
    <t>etfmg prime mobile</t>
  </si>
  <si>
    <t>SOURCE INVESTMENT MANAGEMENT</t>
  </si>
  <si>
    <t>CHINA ASSET MANAGEMENT</t>
  </si>
  <si>
    <t>PIMCO GLOBAL FUNDS</t>
  </si>
  <si>
    <t>BLACKROCK FUND ADVISORS</t>
  </si>
  <si>
    <t>GUGGENHEIM FUNDS</t>
  </si>
  <si>
    <t>VANGUARD GROUP</t>
  </si>
  <si>
    <t>POWER SHARES CAPITAL MANAGAMENT</t>
  </si>
  <si>
    <t>ISHARES INC</t>
  </si>
  <si>
    <t>SPDR TRUST</t>
  </si>
  <si>
    <t>THE SELECT SECTOR SPDR TRUST</t>
  </si>
  <si>
    <t>SSGA</t>
  </si>
  <si>
    <t>BARCLAYS GLOBAL FUND ADVISORS</t>
  </si>
  <si>
    <t>ISHARES PLC</t>
  </si>
  <si>
    <t>WISDOMTREE</t>
  </si>
  <si>
    <t>LYXOR</t>
  </si>
  <si>
    <t>סך החזר בגין תעודות סל</t>
  </si>
  <si>
    <t>סך הכל עמלות ניהול חיצוני</t>
  </si>
  <si>
    <t>סך נכסים לסוף שנה קודמת</t>
  </si>
  <si>
    <t>נספח 3</t>
  </si>
  <si>
    <t>קרן נוקד לונג</t>
  </si>
  <si>
    <t>קרן נוקד גלובל</t>
  </si>
  <si>
    <t>COLCHIS INCOME FUND</t>
  </si>
  <si>
    <t>קרן השקעה ORCA</t>
  </si>
  <si>
    <t>אחרות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</si>
</sst>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</numFmts>
  <fonts count="37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shrinkToFi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shrinkToFi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shrinkToFit="1"/>
    </xf>
    <xf numFmtId="0" fontId="1" fillId="0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J51"/>
  <sheetViews>
    <sheetView tabSelected="1" zoomScalePageLayoutView="0" workbookViewId="0" topLeftCell="A25">
      <selection activeCell="D45" sqref="D45"/>
    </sheetView>
  </sheetViews>
  <sheetFormatPr defaultColWidth="9.140625" defaultRowHeight="12.75"/>
  <cols>
    <col min="4" max="4" width="12.00390625" style="0" bestFit="1" customWidth="1"/>
    <col min="5" max="5" width="76.00390625" style="0" bestFit="1" customWidth="1"/>
    <col min="6" max="6" width="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11">
        <f>SUM(D11:D12)</f>
        <v>6.4590000000000005</v>
      </c>
      <c r="E10" s="2" t="s">
        <v>5</v>
      </c>
      <c r="F10" s="2" t="s">
        <v>4</v>
      </c>
    </row>
    <row r="11" spans="4:6" ht="12.75">
      <c r="D11" s="4">
        <v>0</v>
      </c>
      <c r="E11" s="3" t="s">
        <v>6</v>
      </c>
      <c r="F11" s="3" t="s">
        <v>0</v>
      </c>
    </row>
    <row r="12" spans="4:6" ht="12.75">
      <c r="D12" s="4">
        <f>+'נספח 2'!D15</f>
        <v>6.4590000000000005</v>
      </c>
      <c r="E12" s="3" t="s">
        <v>7</v>
      </c>
      <c r="F12" s="3" t="s">
        <v>0</v>
      </c>
    </row>
    <row r="13" spans="4:6" ht="12.75">
      <c r="D13" s="5" t="s">
        <v>0</v>
      </c>
      <c r="E13" s="5" t="s">
        <v>0</v>
      </c>
      <c r="F13" s="5" t="s">
        <v>0</v>
      </c>
    </row>
    <row r="14" spans="4:6" ht="12.75">
      <c r="D14" s="11">
        <f>+D16</f>
        <v>2.05</v>
      </c>
      <c r="E14" s="2" t="s">
        <v>9</v>
      </c>
      <c r="F14" s="2" t="s">
        <v>8</v>
      </c>
    </row>
    <row r="15" spans="4:6" ht="12.75">
      <c r="D15" s="4">
        <v>0</v>
      </c>
      <c r="E15" s="3" t="s">
        <v>10</v>
      </c>
      <c r="F15" s="3" t="s">
        <v>0</v>
      </c>
    </row>
    <row r="16" spans="4:6" ht="12.75">
      <c r="D16" s="4">
        <v>2.05</v>
      </c>
      <c r="E16" s="3" t="s">
        <v>11</v>
      </c>
      <c r="F16" s="3" t="s">
        <v>0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13</v>
      </c>
      <c r="F18" s="2" t="s">
        <v>12</v>
      </c>
    </row>
    <row r="19" spans="4:6" ht="12.75">
      <c r="D19" s="3" t="s">
        <v>0</v>
      </c>
      <c r="E19" s="3" t="s">
        <v>14</v>
      </c>
      <c r="F19" s="3" t="s">
        <v>0</v>
      </c>
    </row>
    <row r="20" spans="4:6" ht="12.75">
      <c r="D20" s="4">
        <v>0</v>
      </c>
      <c r="E20" s="3" t="s">
        <v>15</v>
      </c>
      <c r="F20" s="3" t="s">
        <v>0</v>
      </c>
    </row>
    <row r="21" spans="4:6" ht="12.75">
      <c r="D21" s="4">
        <v>0</v>
      </c>
      <c r="E21" s="3" t="s">
        <v>16</v>
      </c>
      <c r="F21" s="3" t="s">
        <v>0</v>
      </c>
    </row>
    <row r="22" spans="4:6" ht="12.75">
      <c r="D22" s="4">
        <v>0</v>
      </c>
      <c r="E22" s="3" t="s">
        <v>17</v>
      </c>
      <c r="F22" s="3" t="s">
        <v>0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11">
        <f>SUM(D25:D33)</f>
        <v>17.024999999999995</v>
      </c>
      <c r="E24" s="2" t="s">
        <v>19</v>
      </c>
      <c r="F24" s="2" t="s">
        <v>18</v>
      </c>
    </row>
    <row r="25" spans="4:6" ht="12.75">
      <c r="D25" s="4">
        <v>1.4</v>
      </c>
      <c r="E25" s="3" t="s">
        <v>20</v>
      </c>
      <c r="F25" s="3" t="s">
        <v>0</v>
      </c>
    </row>
    <row r="26" spans="4:6" ht="12.75">
      <c r="D26" s="4">
        <v>2.185</v>
      </c>
      <c r="E26" s="3" t="s">
        <v>21</v>
      </c>
      <c r="F26" s="3" t="s">
        <v>0</v>
      </c>
    </row>
    <row r="27" spans="4:6" ht="12.75">
      <c r="D27" s="4">
        <v>0</v>
      </c>
      <c r="E27" s="3" t="s">
        <v>22</v>
      </c>
      <c r="F27" s="3" t="s">
        <v>0</v>
      </c>
    </row>
    <row r="28" spans="4:6" ht="12.75">
      <c r="D28" s="4">
        <v>0</v>
      </c>
      <c r="E28" s="3" t="s">
        <v>23</v>
      </c>
      <c r="F28" s="3" t="s">
        <v>0</v>
      </c>
    </row>
    <row r="29" spans="4:6" ht="12.75">
      <c r="D29" s="4">
        <v>10.94</v>
      </c>
      <c r="E29" s="3" t="s">
        <v>24</v>
      </c>
      <c r="F29" s="3" t="s">
        <v>0</v>
      </c>
    </row>
    <row r="30" spans="4:6" ht="12.75">
      <c r="D30" s="4">
        <v>9.65</v>
      </c>
      <c r="E30" s="3" t="s">
        <v>25</v>
      </c>
      <c r="F30" s="3" t="s">
        <v>0</v>
      </c>
    </row>
    <row r="31" spans="4:6" ht="12.75">
      <c r="D31" s="4">
        <v>0</v>
      </c>
      <c r="E31" s="3" t="s">
        <v>26</v>
      </c>
      <c r="F31" s="3" t="s">
        <v>0</v>
      </c>
    </row>
    <row r="32" spans="4:6" ht="12.75">
      <c r="D32" s="4">
        <v>0.38</v>
      </c>
      <c r="E32" s="3" t="s">
        <v>27</v>
      </c>
      <c r="F32" s="3" t="s">
        <v>0</v>
      </c>
    </row>
    <row r="33" spans="4:6" ht="12.75">
      <c r="D33" s="4">
        <v>-7.53</v>
      </c>
      <c r="E33" s="3" t="s">
        <v>28</v>
      </c>
      <c r="F33" s="3" t="s">
        <v>0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30</v>
      </c>
      <c r="F35" s="2" t="s">
        <v>29</v>
      </c>
    </row>
    <row r="36" spans="4:6" ht="12.75">
      <c r="D36" s="4">
        <v>0</v>
      </c>
      <c r="E36" s="3" t="s">
        <v>31</v>
      </c>
      <c r="F36" s="3" t="s">
        <v>0</v>
      </c>
    </row>
    <row r="37" spans="4:6" ht="12.75">
      <c r="D37" s="4">
        <v>0</v>
      </c>
      <c r="E37" s="3" t="s">
        <v>32</v>
      </c>
      <c r="F37" s="3" t="s">
        <v>0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f>+D12+D16+D33+D32+D30+D29+D26+D25</f>
        <v>25.533999999999995</v>
      </c>
      <c r="E39" s="2" t="s">
        <v>34</v>
      </c>
      <c r="F39" s="2" t="s">
        <v>33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36</v>
      </c>
      <c r="F41" s="2" t="s">
        <v>35</v>
      </c>
    </row>
    <row r="42" spans="4:6" ht="12.75">
      <c r="D42" s="3" t="s">
        <v>0</v>
      </c>
      <c r="E42" s="3" t="s">
        <v>37</v>
      </c>
      <c r="F42" s="3" t="s">
        <v>0</v>
      </c>
    </row>
    <row r="43" spans="4:6" ht="12.75">
      <c r="D43" s="4">
        <f>+D24/22784*100</f>
        <v>0.07472349016853931</v>
      </c>
      <c r="E43" s="3" t="s">
        <v>38</v>
      </c>
      <c r="F43" s="3" t="s">
        <v>0</v>
      </c>
    </row>
    <row r="44" spans="4:6" ht="12.75">
      <c r="D44" s="3" t="s">
        <v>0</v>
      </c>
      <c r="E44" s="3" t="s">
        <v>39</v>
      </c>
      <c r="F44" s="3" t="s">
        <v>0</v>
      </c>
    </row>
    <row r="45" spans="4:6" ht="12.75">
      <c r="D45" s="4">
        <f>+D39/(D47/2+25772/2)*100</f>
        <v>0.1120698735955056</v>
      </c>
      <c r="E45" s="3" t="s">
        <v>40</v>
      </c>
      <c r="F45" s="3" t="s">
        <v>0</v>
      </c>
    </row>
    <row r="46" spans="4:6" ht="12.75">
      <c r="D46" s="5" t="s">
        <v>0</v>
      </c>
      <c r="E46" s="5" t="s">
        <v>0</v>
      </c>
      <c r="F46" s="5" t="s">
        <v>0</v>
      </c>
    </row>
    <row r="47" spans="4:6" ht="12.75">
      <c r="D47" s="6">
        <v>19796</v>
      </c>
      <c r="E47" s="2" t="s">
        <v>41</v>
      </c>
      <c r="F47" s="2" t="s">
        <v>0</v>
      </c>
    </row>
    <row r="51" spans="5:8" ht="12.75">
      <c r="E51" s="7" t="s">
        <v>0</v>
      </c>
      <c r="F51" s="7" t="s">
        <v>51</v>
      </c>
      <c r="H51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40"/>
  <sheetViews>
    <sheetView zoomScalePageLayoutView="0" workbookViewId="0" topLeftCell="A22">
      <selection activeCell="A20" sqref="A20:IV20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45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75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53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56</v>
      </c>
      <c r="F10" s="2" t="s">
        <v>55</v>
      </c>
    </row>
    <row r="11" spans="4:6" ht="12.75">
      <c r="D11" s="3" t="s">
        <v>0</v>
      </c>
      <c r="E11" s="3" t="s">
        <v>0</v>
      </c>
      <c r="F11" s="3" t="s">
        <v>57</v>
      </c>
    </row>
    <row r="12" spans="4:6" ht="12.75">
      <c r="D12" s="3" t="s">
        <v>0</v>
      </c>
      <c r="E12" s="3" t="s">
        <v>0</v>
      </c>
      <c r="F12" s="3" t="s">
        <v>58</v>
      </c>
    </row>
    <row r="13" spans="4:6" ht="12.75">
      <c r="D13" s="8">
        <v>3.62</v>
      </c>
      <c r="E13" s="5" t="s">
        <v>59</v>
      </c>
      <c r="F13" s="5" t="s">
        <v>0</v>
      </c>
    </row>
    <row r="14" spans="4:6" ht="12.75">
      <c r="D14" s="8">
        <f>8.509-D13-D21</f>
        <v>2.8390000000000004</v>
      </c>
      <c r="E14" s="5" t="s">
        <v>60</v>
      </c>
      <c r="F14" s="5" t="s">
        <v>0</v>
      </c>
    </row>
    <row r="15" spans="4:6" ht="12.75">
      <c r="D15" s="6">
        <f>SUM(D13:D14)</f>
        <v>6.4590000000000005</v>
      </c>
      <c r="E15" s="2" t="s">
        <v>0</v>
      </c>
      <c r="F15" s="2" t="s">
        <v>61</v>
      </c>
    </row>
    <row r="16" spans="4:6" ht="12.75">
      <c r="D16" s="5" t="s">
        <v>0</v>
      </c>
      <c r="E16" s="5" t="s">
        <v>0</v>
      </c>
      <c r="F16" s="5" t="s">
        <v>0</v>
      </c>
    </row>
    <row r="17" spans="4:6" ht="12.75">
      <c r="D17" s="2" t="s">
        <v>0</v>
      </c>
      <c r="E17" s="2" t="s">
        <v>0</v>
      </c>
      <c r="F17" s="2" t="s">
        <v>62</v>
      </c>
    </row>
    <row r="18" spans="4:6" ht="12.75">
      <c r="D18" s="3" t="s">
        <v>0</v>
      </c>
      <c r="E18" s="3" t="s">
        <v>0</v>
      </c>
      <c r="F18" s="3" t="s">
        <v>57</v>
      </c>
    </row>
    <row r="19" spans="4:6" ht="12.75">
      <c r="D19" s="3" t="s">
        <v>0</v>
      </c>
      <c r="E19" s="3" t="s">
        <v>0</v>
      </c>
      <c r="F19" s="3" t="s">
        <v>58</v>
      </c>
    </row>
    <row r="20" spans="4:6" ht="12.75">
      <c r="D20" s="8">
        <v>2.05</v>
      </c>
      <c r="E20" s="5" t="s">
        <v>60</v>
      </c>
      <c r="F20" s="5" t="s">
        <v>0</v>
      </c>
    </row>
    <row r="21" spans="4:6" ht="12.75">
      <c r="D21" s="6">
        <v>2.05</v>
      </c>
      <c r="E21" s="2" t="s">
        <v>0</v>
      </c>
      <c r="F21" s="2" t="s">
        <v>63</v>
      </c>
    </row>
    <row r="22" spans="4:6" ht="12.75">
      <c r="D22" s="5" t="s">
        <v>0</v>
      </c>
      <c r="E22" s="5" t="s">
        <v>0</v>
      </c>
      <c r="F22" s="5" t="s">
        <v>0</v>
      </c>
    </row>
    <row r="23" spans="4:6" ht="12.75">
      <c r="D23" s="2" t="s">
        <v>0</v>
      </c>
      <c r="E23" s="2" t="s">
        <v>65</v>
      </c>
      <c r="F23" s="2" t="s">
        <v>64</v>
      </c>
    </row>
    <row r="24" spans="4:6" ht="12.75">
      <c r="D24" s="6"/>
      <c r="E24" s="2" t="s">
        <v>67</v>
      </c>
      <c r="F24" s="2" t="s">
        <v>66</v>
      </c>
    </row>
    <row r="25" spans="4:6" ht="12.75">
      <c r="D25" s="5" t="s">
        <v>0</v>
      </c>
      <c r="E25" s="5" t="s">
        <v>0</v>
      </c>
      <c r="F25" s="5" t="s">
        <v>0</v>
      </c>
    </row>
    <row r="26" spans="4:6" ht="12.75">
      <c r="D26" s="2" t="s">
        <v>0</v>
      </c>
      <c r="E26" s="2" t="s">
        <v>0</v>
      </c>
      <c r="F26" s="2" t="s">
        <v>68</v>
      </c>
    </row>
    <row r="27" spans="4:6" ht="12.75">
      <c r="D27" s="6">
        <v>0</v>
      </c>
      <c r="E27" s="2" t="s">
        <v>0</v>
      </c>
      <c r="F27" s="2" t="s">
        <v>69</v>
      </c>
    </row>
    <row r="28" spans="4:6" ht="12.75">
      <c r="D28" s="5" t="s">
        <v>0</v>
      </c>
      <c r="E28" s="5" t="s">
        <v>0</v>
      </c>
      <c r="F28" s="5" t="s">
        <v>0</v>
      </c>
    </row>
    <row r="29" spans="4:6" ht="12.75">
      <c r="D29" s="2" t="s">
        <v>0</v>
      </c>
      <c r="E29" s="2" t="s">
        <v>0</v>
      </c>
      <c r="F29" s="2" t="s">
        <v>70</v>
      </c>
    </row>
    <row r="30" spans="4:6" ht="12.75">
      <c r="D30" s="6">
        <v>0</v>
      </c>
      <c r="E30" s="2" t="s">
        <v>0</v>
      </c>
      <c r="F30" s="2" t="s">
        <v>71</v>
      </c>
    </row>
    <row r="31" spans="4:6" ht="12.75">
      <c r="D31" s="5" t="s">
        <v>0</v>
      </c>
      <c r="E31" s="5" t="s">
        <v>0</v>
      </c>
      <c r="F31" s="5" t="s">
        <v>0</v>
      </c>
    </row>
    <row r="32" spans="4:6" ht="12.75">
      <c r="D32" s="2" t="s">
        <v>0</v>
      </c>
      <c r="E32" s="2" t="s">
        <v>0</v>
      </c>
      <c r="F32" s="2" t="s">
        <v>72</v>
      </c>
    </row>
    <row r="33" spans="4:6" ht="12.75">
      <c r="D33" s="6">
        <v>0</v>
      </c>
      <c r="E33" s="2" t="s">
        <v>0</v>
      </c>
      <c r="F33" s="2" t="s">
        <v>73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6">
        <f>+D21+D15</f>
        <v>8.509</v>
      </c>
      <c r="E35" s="2" t="s">
        <v>0</v>
      </c>
      <c r="F35" s="2" t="s">
        <v>74</v>
      </c>
    </row>
    <row r="36" spans="4:6" ht="12.75">
      <c r="D36" s="6">
        <f>+'נספח 1 '!D47</f>
        <v>19796</v>
      </c>
      <c r="E36" s="2" t="s">
        <v>0</v>
      </c>
      <c r="F36" s="2" t="s">
        <v>41</v>
      </c>
    </row>
    <row r="40" spans="5:8" ht="12.75">
      <c r="E40" s="7" t="s">
        <v>0</v>
      </c>
      <c r="F40" s="7" t="s">
        <v>51</v>
      </c>
      <c r="H40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62"/>
  <sheetViews>
    <sheetView zoomScalePageLayoutView="0" workbookViewId="0" topLeftCell="A40">
      <selection activeCell="E36" sqref="E36"/>
    </sheetView>
  </sheetViews>
  <sheetFormatPr defaultColWidth="9.140625" defaultRowHeight="12.75"/>
  <cols>
    <col min="4" max="4" width="12.00390625" style="0" bestFit="1" customWidth="1"/>
    <col min="5" max="5" width="33.00390625" style="0" bestFit="1" customWidth="1"/>
    <col min="6" max="6" width="40.00390625" style="0" bestFit="1" customWidth="1"/>
    <col min="9" max="9" width="22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115</v>
      </c>
      <c r="J5" s="7" t="s">
        <v>0</v>
      </c>
    </row>
    <row r="6" spans="9:10" ht="12.75">
      <c r="I6" s="7" t="s">
        <v>48</v>
      </c>
      <c r="J6" s="7" t="s">
        <v>47</v>
      </c>
    </row>
    <row r="7" spans="9:10" ht="12.75">
      <c r="I7" s="7" t="s">
        <v>50</v>
      </c>
      <c r="J7" s="7" t="s">
        <v>49</v>
      </c>
    </row>
    <row r="8" spans="4:6" ht="12.75">
      <c r="D8" s="1" t="s">
        <v>2</v>
      </c>
      <c r="E8" s="1" t="s">
        <v>54</v>
      </c>
      <c r="F8" s="1" t="s">
        <v>76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77</v>
      </c>
    </row>
    <row r="11" spans="4:6" ht="12.75">
      <c r="D11" s="9">
        <v>0.961</v>
      </c>
      <c r="E11" s="9" t="s">
        <v>116</v>
      </c>
      <c r="F11" s="9"/>
    </row>
    <row r="12" spans="4:6" ht="12.75">
      <c r="D12" s="9">
        <v>0.439</v>
      </c>
      <c r="E12" s="9" t="s">
        <v>117</v>
      </c>
      <c r="F12" s="9"/>
    </row>
    <row r="13" spans="4:6" ht="12.75">
      <c r="D13" s="9">
        <v>0.442</v>
      </c>
      <c r="E13" s="9" t="s">
        <v>118</v>
      </c>
      <c r="F13" s="9"/>
    </row>
    <row r="14" spans="4:6" ht="12.75">
      <c r="D14" s="9">
        <v>1.742</v>
      </c>
      <c r="E14" s="9" t="s">
        <v>119</v>
      </c>
      <c r="F14" s="9"/>
    </row>
    <row r="15" spans="4:6" ht="12.75">
      <c r="D15" s="6">
        <v>3.585</v>
      </c>
      <c r="E15" s="2" t="s">
        <v>0</v>
      </c>
      <c r="F15" s="2" t="s">
        <v>78</v>
      </c>
    </row>
    <row r="16" spans="4:6" ht="12.75">
      <c r="D16" s="5" t="s">
        <v>0</v>
      </c>
      <c r="E16" s="5" t="s">
        <v>0</v>
      </c>
      <c r="F16" s="5" t="s">
        <v>0</v>
      </c>
    </row>
    <row r="17" spans="4:6" ht="12.75">
      <c r="D17" s="2" t="s">
        <v>0</v>
      </c>
      <c r="E17" s="2" t="s">
        <v>0</v>
      </c>
      <c r="F17" s="2" t="s">
        <v>79</v>
      </c>
    </row>
    <row r="18" spans="4:6" ht="12.75">
      <c r="D18" s="6">
        <v>0</v>
      </c>
      <c r="E18" s="2" t="s">
        <v>0</v>
      </c>
      <c r="F18" s="2" t="s">
        <v>80</v>
      </c>
    </row>
    <row r="19" spans="4:6" ht="12.75">
      <c r="D19" s="5" t="s">
        <v>0</v>
      </c>
      <c r="E19" s="5" t="s">
        <v>0</v>
      </c>
      <c r="F19" s="5" t="s">
        <v>0</v>
      </c>
    </row>
    <row r="20" spans="4:6" ht="12.75">
      <c r="D20" s="2" t="s">
        <v>0</v>
      </c>
      <c r="E20" s="2" t="s">
        <v>0</v>
      </c>
      <c r="F20" s="2" t="s">
        <v>81</v>
      </c>
    </row>
    <row r="21" spans="4:6" ht="12.75">
      <c r="D21" s="6">
        <v>0</v>
      </c>
      <c r="E21" s="2" t="s">
        <v>0</v>
      </c>
      <c r="F21" s="2" t="s">
        <v>82</v>
      </c>
    </row>
    <row r="22" spans="4:6" ht="12.75">
      <c r="D22" s="5" t="s">
        <v>0</v>
      </c>
      <c r="E22" s="5" t="s">
        <v>0</v>
      </c>
      <c r="F22" s="5" t="s">
        <v>0</v>
      </c>
    </row>
    <row r="23" spans="4:6" ht="12.75">
      <c r="D23" s="2" t="s">
        <v>0</v>
      </c>
      <c r="E23" s="2" t="s">
        <v>0</v>
      </c>
      <c r="F23" s="2" t="s">
        <v>83</v>
      </c>
    </row>
    <row r="24" spans="4:6" ht="12.75">
      <c r="D24" s="3" t="s">
        <v>0</v>
      </c>
      <c r="E24" s="3" t="s">
        <v>0</v>
      </c>
      <c r="F24" s="3" t="s">
        <v>84</v>
      </c>
    </row>
    <row r="25" spans="4:6" ht="12.75">
      <c r="D25" s="3" t="s">
        <v>0</v>
      </c>
      <c r="E25" s="3" t="s">
        <v>0</v>
      </c>
      <c r="F25" s="3" t="s">
        <v>85</v>
      </c>
    </row>
    <row r="26" spans="4:6" ht="12.75">
      <c r="D26" s="8">
        <v>0.38</v>
      </c>
      <c r="E26" s="5" t="s">
        <v>86</v>
      </c>
      <c r="F26" s="5" t="s">
        <v>0</v>
      </c>
    </row>
    <row r="27" spans="4:6" ht="12.75">
      <c r="D27" s="6">
        <v>0.38</v>
      </c>
      <c r="E27" s="2" t="s">
        <v>0</v>
      </c>
      <c r="F27" s="2" t="s">
        <v>87</v>
      </c>
    </row>
    <row r="28" spans="4:6" ht="12.75">
      <c r="D28" s="5" t="s">
        <v>0</v>
      </c>
      <c r="E28" s="5" t="s">
        <v>0</v>
      </c>
      <c r="F28" s="5" t="s">
        <v>0</v>
      </c>
    </row>
    <row r="29" spans="4:6" ht="12.75">
      <c r="D29" s="2" t="s">
        <v>0</v>
      </c>
      <c r="E29" s="2" t="s">
        <v>0</v>
      </c>
      <c r="F29" s="2" t="s">
        <v>88</v>
      </c>
    </row>
    <row r="30" spans="4:6" ht="12.75">
      <c r="D30" s="10">
        <f>SUM(D31:D33)</f>
        <v>10.940000000000001</v>
      </c>
      <c r="E30" s="3" t="s">
        <v>0</v>
      </c>
      <c r="F30" s="3" t="s">
        <v>89</v>
      </c>
    </row>
    <row r="31" spans="4:6" ht="12.75">
      <c r="D31" s="8">
        <v>3.42</v>
      </c>
      <c r="E31" s="5" t="s">
        <v>90</v>
      </c>
      <c r="F31" s="5" t="s">
        <v>0</v>
      </c>
    </row>
    <row r="32" spans="4:6" ht="12.75">
      <c r="D32" s="8">
        <v>3.97</v>
      </c>
      <c r="E32" s="5" t="s">
        <v>91</v>
      </c>
      <c r="F32" s="5" t="s">
        <v>0</v>
      </c>
    </row>
    <row r="33" spans="4:6" ht="12.75">
      <c r="D33" s="8">
        <v>3.55</v>
      </c>
      <c r="E33" s="5" t="s">
        <v>92</v>
      </c>
      <c r="F33" s="5" t="s">
        <v>0</v>
      </c>
    </row>
    <row r="34" spans="4:6" ht="12.75">
      <c r="D34" s="10">
        <f>SUM(D35:D53)</f>
        <v>9.649999999999999</v>
      </c>
      <c r="E34" s="3" t="s">
        <v>0</v>
      </c>
      <c r="F34" s="3" t="s">
        <v>93</v>
      </c>
    </row>
    <row r="35" spans="4:6" ht="12.75">
      <c r="D35" s="8">
        <v>1.06</v>
      </c>
      <c r="E35" s="5" t="s">
        <v>120</v>
      </c>
      <c r="F35" s="5" t="s">
        <v>0</v>
      </c>
    </row>
    <row r="36" spans="4:6" ht="12.75">
      <c r="D36" s="8">
        <v>0.07</v>
      </c>
      <c r="E36" s="5" t="s">
        <v>94</v>
      </c>
      <c r="F36" s="5" t="s">
        <v>0</v>
      </c>
    </row>
    <row r="37" spans="4:6" ht="12.75">
      <c r="D37" s="8">
        <v>0.86</v>
      </c>
      <c r="E37" s="5" t="s">
        <v>95</v>
      </c>
      <c r="F37" s="5" t="s">
        <v>0</v>
      </c>
    </row>
    <row r="38" spans="4:6" ht="12.75">
      <c r="D38" s="8">
        <v>0.29</v>
      </c>
      <c r="E38" s="5" t="s">
        <v>96</v>
      </c>
      <c r="F38" s="5" t="s">
        <v>0</v>
      </c>
    </row>
    <row r="39" spans="4:6" ht="12.75">
      <c r="D39" s="8">
        <v>0.19</v>
      </c>
      <c r="E39" s="5" t="s">
        <v>97</v>
      </c>
      <c r="F39" s="5" t="s">
        <v>0</v>
      </c>
    </row>
    <row r="40" spans="4:6" ht="12.75">
      <c r="D40" s="8">
        <v>0.09</v>
      </c>
      <c r="E40" s="5" t="s">
        <v>98</v>
      </c>
      <c r="F40" s="5" t="s">
        <v>0</v>
      </c>
    </row>
    <row r="41" spans="4:6" ht="12.75">
      <c r="D41" s="8">
        <v>0.23</v>
      </c>
      <c r="E41" s="5" t="s">
        <v>99</v>
      </c>
      <c r="F41" s="5" t="s">
        <v>0</v>
      </c>
    </row>
    <row r="42" spans="4:6" ht="12.75">
      <c r="D42" s="8">
        <v>0.29</v>
      </c>
      <c r="E42" s="5" t="s">
        <v>100</v>
      </c>
      <c r="F42" s="5" t="s">
        <v>0</v>
      </c>
    </row>
    <row r="43" spans="4:6" ht="12.75">
      <c r="D43" s="8">
        <v>1.21</v>
      </c>
      <c r="E43" s="5" t="s">
        <v>101</v>
      </c>
      <c r="F43" s="5" t="s">
        <v>0</v>
      </c>
    </row>
    <row r="44" spans="4:6" ht="12.75">
      <c r="D44" s="8">
        <v>0.43</v>
      </c>
      <c r="E44" s="5" t="s">
        <v>102</v>
      </c>
      <c r="F44" s="5" t="s">
        <v>0</v>
      </c>
    </row>
    <row r="45" spans="4:6" ht="21.75">
      <c r="D45" s="8">
        <v>0.96</v>
      </c>
      <c r="E45" s="5" t="s">
        <v>103</v>
      </c>
      <c r="F45" s="5" t="s">
        <v>0</v>
      </c>
    </row>
    <row r="46" spans="4:6" ht="12.75">
      <c r="D46" s="8">
        <v>0.7</v>
      </c>
      <c r="E46" s="5" t="s">
        <v>104</v>
      </c>
      <c r="F46" s="5" t="s">
        <v>0</v>
      </c>
    </row>
    <row r="47" spans="4:6" ht="12.75">
      <c r="D47" s="8">
        <v>0.52</v>
      </c>
      <c r="E47" s="5" t="s">
        <v>105</v>
      </c>
      <c r="F47" s="5" t="s">
        <v>0</v>
      </c>
    </row>
    <row r="48" spans="4:6" ht="12.75">
      <c r="D48" s="8">
        <v>0.53</v>
      </c>
      <c r="E48" s="5" t="s">
        <v>106</v>
      </c>
      <c r="F48" s="5" t="s">
        <v>0</v>
      </c>
    </row>
    <row r="49" spans="4:6" ht="12.75">
      <c r="D49" s="8">
        <v>0.26</v>
      </c>
      <c r="E49" s="5" t="s">
        <v>107</v>
      </c>
      <c r="F49" s="5" t="s">
        <v>0</v>
      </c>
    </row>
    <row r="50" spans="4:6" ht="12.75">
      <c r="D50" s="8">
        <v>0.9</v>
      </c>
      <c r="E50" s="5" t="s">
        <v>108</v>
      </c>
      <c r="F50" s="5" t="s">
        <v>0</v>
      </c>
    </row>
    <row r="51" spans="4:6" ht="12.75">
      <c r="D51" s="8">
        <v>0.66</v>
      </c>
      <c r="E51" s="5" t="s">
        <v>109</v>
      </c>
      <c r="F51" s="5" t="s">
        <v>0</v>
      </c>
    </row>
    <row r="52" spans="4:6" ht="12.75">
      <c r="D52" s="8">
        <v>0.12</v>
      </c>
      <c r="E52" s="5" t="s">
        <v>110</v>
      </c>
      <c r="F52" s="5" t="s">
        <v>0</v>
      </c>
    </row>
    <row r="53" spans="4:6" ht="12.75">
      <c r="D53" s="8">
        <v>0.28</v>
      </c>
      <c r="E53" s="5" t="s">
        <v>111</v>
      </c>
      <c r="F53" s="5" t="s">
        <v>0</v>
      </c>
    </row>
    <row r="54" spans="4:6" ht="12.75">
      <c r="D54" s="5" t="s">
        <v>0</v>
      </c>
      <c r="E54" s="5" t="s">
        <v>0</v>
      </c>
      <c r="F54" s="5" t="s">
        <v>0</v>
      </c>
    </row>
    <row r="55" spans="4:6" ht="12.75">
      <c r="D55" s="6">
        <v>-7.53</v>
      </c>
      <c r="E55" s="2" t="s">
        <v>0</v>
      </c>
      <c r="F55" s="2" t="s">
        <v>112</v>
      </c>
    </row>
    <row r="56" spans="4:6" ht="12.75">
      <c r="D56" s="5" t="s">
        <v>0</v>
      </c>
      <c r="E56" s="5" t="s">
        <v>0</v>
      </c>
      <c r="F56" s="5" t="s">
        <v>0</v>
      </c>
    </row>
    <row r="57" spans="4:6" ht="12.75">
      <c r="D57" s="6">
        <f>13.44+D15</f>
        <v>17.025</v>
      </c>
      <c r="E57" s="2" t="s">
        <v>0</v>
      </c>
      <c r="F57" s="2" t="s">
        <v>113</v>
      </c>
    </row>
    <row r="58" spans="4:6" ht="12.75">
      <c r="D58" s="6">
        <f>+'נספח 1 '!D47</f>
        <v>19796</v>
      </c>
      <c r="E58" s="2" t="s">
        <v>0</v>
      </c>
      <c r="F58" s="2" t="s">
        <v>114</v>
      </c>
    </row>
    <row r="62" spans="5:8" ht="12.75">
      <c r="E62" s="7" t="s">
        <v>0</v>
      </c>
      <c r="F62" s="7" t="s">
        <v>51</v>
      </c>
      <c r="H62" s="7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Shoshana Vitman</cp:lastModifiedBy>
  <dcterms:modified xsi:type="dcterms:W3CDTF">2020-03-12T14:01:02Z</dcterms:modified>
  <cp:category/>
  <cp:version/>
  <cp:contentType/>
  <cp:contentStatus/>
</cp:coreProperties>
</file>